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Gremial\WEB CGI\PAGINA WEB\Gremial  Bancaria2\comunicados\Hasta 2024\"/>
    </mc:Choice>
  </mc:AlternateContent>
  <bookViews>
    <workbookView xWindow="0" yWindow="0" windowWidth="20490" windowHeight="7155"/>
  </bookViews>
  <sheets>
    <sheet name="8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8" i="1" l="1"/>
  <c r="Q19" i="1"/>
  <c r="Q20" i="1"/>
  <c r="Q17" i="1"/>
  <c r="C35" i="1"/>
  <c r="C17" i="1"/>
  <c r="C23" i="1" s="1"/>
  <c r="C25" i="1" s="1"/>
  <c r="C19" i="1" l="1"/>
  <c r="C20" i="1"/>
  <c r="C22" i="1" s="1"/>
  <c r="M12" i="1"/>
  <c r="C52" i="1" l="1"/>
  <c r="C54" i="1" l="1"/>
  <c r="H40" i="1"/>
</calcChain>
</file>

<file path=xl/sharedStrings.xml><?xml version="1.0" encoding="utf-8"?>
<sst xmlns="http://schemas.openxmlformats.org/spreadsheetml/2006/main" count="59" uniqueCount="57">
  <si>
    <t>WEB: www.gremialcolumbiaba.com.ar / FACEBOOK Fan Page: gremialcolumbiaba</t>
  </si>
  <si>
    <t>RAMA ADMINISTRATIVA- CATEGORIA</t>
  </si>
  <si>
    <t>COEFICIENTES</t>
  </si>
  <si>
    <t>INICIAL</t>
  </si>
  <si>
    <t>1 AÑO</t>
  </si>
  <si>
    <t>2 AÑOS</t>
  </si>
  <si>
    <t>3 AÑOS</t>
  </si>
  <si>
    <t>4 AÑOS</t>
  </si>
  <si>
    <t>5 AÑOS</t>
  </si>
  <si>
    <t>6 AÑOS</t>
  </si>
  <si>
    <t>7 AÑOS</t>
  </si>
  <si>
    <t>COEFICIENTE</t>
  </si>
  <si>
    <t>8 AÑOS</t>
  </si>
  <si>
    <t>9 AÑOS</t>
  </si>
  <si>
    <t>10 AÑOS</t>
  </si>
  <si>
    <t>11 AÑOS</t>
  </si>
  <si>
    <t>12 AÑOS</t>
  </si>
  <si>
    <t>13 AÑOS</t>
  </si>
  <si>
    <t>14 AÑOS</t>
  </si>
  <si>
    <t>JEFE DIV 1RA</t>
  </si>
  <si>
    <t>2 JEFE DEP. DE 3RA</t>
  </si>
  <si>
    <t>2 JEFE DEP. DE 1RA</t>
  </si>
  <si>
    <t>JEFE DEP. 3RA</t>
  </si>
  <si>
    <t>JEFE DP. 2DA</t>
  </si>
  <si>
    <t>JEFE DEP. 1RA</t>
  </si>
  <si>
    <t>JEFE PRINCIPAL DE DPTO</t>
  </si>
  <si>
    <t>SUB GTE DEPTAL. 3RA</t>
  </si>
  <si>
    <t>SUB GTE DEPTAL. 2DA</t>
  </si>
  <si>
    <t>SUB GTE. DEPTAL 1RA</t>
  </si>
  <si>
    <t>RESULTADOS  EN COLOR</t>
  </si>
  <si>
    <t xml:space="preserve">SOLO  COMPLETAR LOS CAMPOS COLOR </t>
  </si>
  <si>
    <t>15 AÑOS</t>
  </si>
  <si>
    <t>20 AÑOS</t>
  </si>
  <si>
    <t>25 AÑOS</t>
  </si>
  <si>
    <t>30 AÑOS</t>
  </si>
  <si>
    <t>35 AÑOS</t>
  </si>
  <si>
    <t>2 JEFE DIV 3RA</t>
  </si>
  <si>
    <t>2 JEFE DIV 2DA</t>
  </si>
  <si>
    <t>2 JEFE DIV 1RA</t>
  </si>
  <si>
    <t>JEFE DIV 3RA</t>
  </si>
  <si>
    <t>JEFE DIV 2DA</t>
  </si>
  <si>
    <t>2 JEFE DEP. DE 2DA</t>
  </si>
  <si>
    <t>TABLA  COEFICIENTES</t>
  </si>
  <si>
    <t>TOTAL</t>
  </si>
  <si>
    <t>BONO DÍA DEL  BANCARIO</t>
  </si>
  <si>
    <t>INGRESAR AQUÍ EL  COEFICIENTE SEGÚN ANTIGÜEDAD O  CATEGORÍA DEL  LISTADO</t>
  </si>
  <si>
    <t>RESULTADO BONO DÍA DEL  BANCARIO 2021</t>
  </si>
  <si>
    <t>PLANILLA CALCULO  PARITARIO 2021</t>
  </si>
  <si>
    <t>NUEVO  HABER  DESDE AGOSTO 2021</t>
  </si>
  <si>
    <t>*ACLARACIÓN  IMPORTANTE: ESTOS CÁLCULOS SON APROXIMADOS  Y  LOS MISMOS  NO  INCLUYEN  RETROACTIVOS, ADICIONAL GUARDERIA U OTROS ITEMS Y SON IMPORTES BRUTOS SIN  DESCUENTOS.</t>
  </si>
  <si>
    <t>PARTICIPACIÓN  EN GANANCIAS (NO  REMUNERATIVO)</t>
  </si>
  <si>
    <t>NUEVO  HABER DESDE JULIO 2021</t>
  </si>
  <si>
    <t>NUEVO  HABER  DESDE OCTUBRE 2021</t>
  </si>
  <si>
    <t xml:space="preserve"> SUELDO  BRUTO  MAYO 2021</t>
  </si>
  <si>
    <t>En diciembre habrá revisión  para realizar ajustes,si fueran necesarios,respecto a la inflación.</t>
  </si>
  <si>
    <t xml:space="preserve"> COLOCAR  AQUÍ SUELDO  BRUTO</t>
  </si>
  <si>
    <t>Comisión Gremial Interna Banco  Columbia Seccional  Buenos Aires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</si>
</sst>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\ #,##0.00"/>
    <numFmt numFmtId="165" formatCode="&quot;$&quot;#,##0.00"/>
  </numFmts>
  <fonts count="2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</font>
    <font>
      <b/>
      <sz val="11"/>
      <color indexed="8"/>
      <name val="Calibri"/>
      <family val="2"/>
    </font>
    <font>
      <b/>
      <i/>
      <u/>
      <sz val="12"/>
      <color indexed="8"/>
      <name val="Calibri"/>
      <family val="2"/>
    </font>
    <font>
      <u/>
      <sz val="11"/>
      <color indexed="12"/>
      <name val="Calibri"/>
      <family val="2"/>
    </font>
    <font>
      <b/>
      <u/>
      <sz val="16"/>
      <color indexed="8"/>
      <name val="Calibri"/>
      <family val="2"/>
    </font>
    <font>
      <b/>
      <u/>
      <sz val="12"/>
      <color indexed="8"/>
      <name val="Calibri"/>
      <family val="2"/>
    </font>
    <font>
      <b/>
      <sz val="11"/>
      <color indexed="10"/>
      <name val="Calibri"/>
      <family val="2"/>
    </font>
    <font>
      <b/>
      <sz val="14"/>
      <color indexed="8"/>
      <name val="Calibri"/>
      <family val="2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indexed="10"/>
      <name val="Calibri"/>
      <family val="2"/>
    </font>
    <font>
      <b/>
      <sz val="14"/>
      <color theme="1"/>
      <name val="Calibri"/>
      <family val="2"/>
      <scheme val="minor"/>
    </font>
    <font>
      <b/>
      <sz val="12"/>
      <color indexed="10"/>
      <name val="Calibri"/>
      <family val="2"/>
    </font>
    <font>
      <b/>
      <sz val="14"/>
      <color theme="0"/>
      <name val="Calibri"/>
      <family val="2"/>
    </font>
    <font>
      <b/>
      <u/>
      <sz val="14"/>
      <color indexed="8"/>
      <name val="Calibri"/>
      <family val="2"/>
    </font>
    <font>
      <sz val="11"/>
      <color theme="0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b/>
      <sz val="14"/>
      <name val="Calibri"/>
      <family val="2"/>
    </font>
    <font>
      <b/>
      <sz val="14"/>
      <color rgb="FFFF0000"/>
      <name val="Calibri"/>
      <family val="2"/>
      <scheme val="minor"/>
    </font>
    <font>
      <b/>
      <sz val="16"/>
      <color theme="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3099A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FF0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1" fillId="0" borderId="0"/>
    <xf numFmtId="9" fontId="1" fillId="0" borderId="0" applyFill="0" applyBorder="0" applyAlignment="0" applyProtection="0"/>
  </cellStyleXfs>
  <cellXfs count="80">
    <xf numFmtId="0" fontId="0" fillId="0" borderId="0" xfId="0"/>
    <xf numFmtId="0" fontId="0" fillId="0" borderId="0" xfId="0" applyProtection="1">
      <protection locked="0"/>
    </xf>
    <xf numFmtId="0" fontId="0" fillId="0" borderId="0" xfId="0" applyProtection="1"/>
    <xf numFmtId="0" fontId="6" fillId="0" borderId="0" xfId="0" applyFont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vertical="center" wrapText="1"/>
    </xf>
    <xf numFmtId="0" fontId="0" fillId="0" borderId="3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164" fontId="0" fillId="2" borderId="6" xfId="0" applyNumberFormat="1" applyFill="1" applyBorder="1" applyProtection="1"/>
    <xf numFmtId="0" fontId="0" fillId="0" borderId="0" xfId="0" applyFill="1" applyBorder="1" applyProtection="1">
      <protection locked="0"/>
    </xf>
    <xf numFmtId="0" fontId="5" fillId="0" borderId="0" xfId="1" applyAlignment="1" applyProtection="1">
      <protection locked="0"/>
    </xf>
    <xf numFmtId="0" fontId="6" fillId="0" borderId="0" xfId="0" applyFont="1" applyAlignment="1" applyProtection="1">
      <alignment horizontal="center"/>
    </xf>
    <xf numFmtId="0" fontId="7" fillId="0" borderId="0" xfId="0" applyFont="1" applyBorder="1" applyAlignment="1" applyProtection="1">
      <alignment horizontal="center" vertical="center" wrapText="1" shrinkToFit="1"/>
    </xf>
    <xf numFmtId="4" fontId="0" fillId="0" borderId="0" xfId="0" applyNumberFormat="1" applyFill="1" applyBorder="1" applyProtection="1"/>
    <xf numFmtId="0" fontId="3" fillId="3" borderId="9" xfId="0" applyFont="1" applyFill="1" applyBorder="1" applyAlignment="1" applyProtection="1">
      <alignment horizontal="center" vertical="center" wrapText="1" shrinkToFit="1"/>
    </xf>
    <xf numFmtId="0" fontId="10" fillId="0" borderId="0" xfId="0" applyFont="1" applyFill="1" applyBorder="1" applyAlignment="1" applyProtection="1">
      <alignment horizontal="center" vertical="center"/>
    </xf>
    <xf numFmtId="165" fontId="9" fillId="0" borderId="0" xfId="0" applyNumberFormat="1" applyFont="1" applyFill="1" applyBorder="1" applyAlignment="1" applyProtection="1">
      <alignment horizontal="center" vertical="center"/>
    </xf>
    <xf numFmtId="165" fontId="12" fillId="2" borderId="22" xfId="0" applyNumberFormat="1" applyFont="1" applyFill="1" applyBorder="1" applyAlignment="1" applyProtection="1">
      <alignment horizontal="center"/>
      <protection locked="0"/>
    </xf>
    <xf numFmtId="164" fontId="9" fillId="0" borderId="0" xfId="0" applyNumberFormat="1" applyFont="1" applyFill="1" applyBorder="1" applyAlignment="1" applyProtection="1">
      <alignment horizontal="center" vertical="center"/>
    </xf>
    <xf numFmtId="4" fontId="0" fillId="6" borderId="11" xfId="0" applyNumberFormat="1" applyFill="1" applyBorder="1" applyProtection="1"/>
    <xf numFmtId="4" fontId="19" fillId="6" borderId="12" xfId="0" applyNumberFormat="1" applyFont="1" applyFill="1" applyBorder="1" applyProtection="1"/>
    <xf numFmtId="0" fontId="18" fillId="0" borderId="0" xfId="0" applyFont="1" applyFill="1" applyBorder="1" applyProtection="1">
      <protection locked="0"/>
    </xf>
    <xf numFmtId="0" fontId="17" fillId="0" borderId="0" xfId="0" applyFont="1" applyFill="1" applyBorder="1" applyAlignment="1" applyProtection="1">
      <alignment vertical="center" wrapText="1"/>
      <protection locked="0"/>
    </xf>
    <xf numFmtId="0" fontId="0" fillId="5" borderId="1" xfId="0" applyFill="1" applyBorder="1" applyAlignment="1" applyProtection="1">
      <alignment horizontal="center"/>
    </xf>
    <xf numFmtId="2" fontId="0" fillId="5" borderId="2" xfId="0" applyNumberFormat="1" applyFill="1" applyBorder="1" applyAlignment="1" applyProtection="1">
      <alignment horizontal="center"/>
    </xf>
    <xf numFmtId="0" fontId="0" fillId="5" borderId="7" xfId="0" applyFill="1" applyBorder="1" applyAlignment="1" applyProtection="1">
      <alignment horizontal="center"/>
    </xf>
    <xf numFmtId="2" fontId="0" fillId="5" borderId="8" xfId="0" applyNumberFormat="1" applyFill="1" applyBorder="1" applyAlignment="1" applyProtection="1">
      <alignment horizontal="center"/>
    </xf>
    <xf numFmtId="0" fontId="12" fillId="5" borderId="1" xfId="0" applyFont="1" applyFill="1" applyBorder="1" applyAlignment="1" applyProtection="1">
      <alignment horizontal="center"/>
    </xf>
    <xf numFmtId="2" fontId="12" fillId="5" borderId="2" xfId="0" applyNumberFormat="1" applyFont="1" applyFill="1" applyBorder="1" applyAlignment="1" applyProtection="1">
      <alignment horizontal="center"/>
    </xf>
    <xf numFmtId="2" fontId="3" fillId="3" borderId="10" xfId="0" applyNumberFormat="1" applyFont="1" applyFill="1" applyBorder="1" applyAlignment="1" applyProtection="1">
      <alignment horizontal="center" vertical="center"/>
    </xf>
    <xf numFmtId="0" fontId="0" fillId="8" borderId="0" xfId="0" applyFill="1" applyProtection="1"/>
    <xf numFmtId="0" fontId="10" fillId="5" borderId="12" xfId="0" applyFont="1" applyFill="1" applyBorder="1" applyAlignment="1" applyProtection="1">
      <alignment horizontal="center" vertical="center" wrapText="1"/>
    </xf>
    <xf numFmtId="0" fontId="0" fillId="9" borderId="11" xfId="0" applyFill="1" applyBorder="1" applyProtection="1">
      <protection locked="0"/>
    </xf>
    <xf numFmtId="0" fontId="0" fillId="9" borderId="12" xfId="0" applyFill="1" applyBorder="1" applyProtection="1">
      <protection locked="0"/>
    </xf>
    <xf numFmtId="165" fontId="20" fillId="9" borderId="12" xfId="0" applyNumberFormat="1" applyFont="1" applyFill="1" applyBorder="1" applyAlignment="1" applyProtection="1">
      <alignment horizontal="center" vertical="center"/>
    </xf>
    <xf numFmtId="0" fontId="10" fillId="5" borderId="11" xfId="0" applyFont="1" applyFill="1" applyBorder="1" applyAlignment="1" applyProtection="1">
      <alignment horizontal="center" vertical="center"/>
    </xf>
    <xf numFmtId="0" fontId="10" fillId="5" borderId="23" xfId="0" applyFont="1" applyFill="1" applyBorder="1" applyAlignment="1" applyProtection="1">
      <alignment horizontal="center" vertical="center"/>
    </xf>
    <xf numFmtId="0" fontId="4" fillId="8" borderId="0" xfId="0" applyFont="1" applyFill="1" applyAlignment="1" applyProtection="1">
      <alignment horizontal="center"/>
    </xf>
    <xf numFmtId="0" fontId="5" fillId="8" borderId="0" xfId="1" applyFill="1" applyAlignment="1" applyProtection="1">
      <alignment horizontal="center"/>
    </xf>
    <xf numFmtId="0" fontId="13" fillId="4" borderId="13" xfId="0" applyFont="1" applyFill="1" applyBorder="1" applyAlignment="1" applyProtection="1">
      <alignment horizontal="center" vertical="center" wrapText="1"/>
    </xf>
    <xf numFmtId="0" fontId="14" fillId="0" borderId="16" xfId="0" applyFont="1" applyBorder="1"/>
    <xf numFmtId="0" fontId="14" fillId="0" borderId="20" xfId="0" applyFont="1" applyBorder="1"/>
    <xf numFmtId="0" fontId="14" fillId="0" borderId="21" xfId="0" applyFont="1" applyBorder="1"/>
    <xf numFmtId="0" fontId="14" fillId="0" borderId="14" xfId="0" applyFont="1" applyBorder="1"/>
    <xf numFmtId="0" fontId="14" fillId="0" borderId="18" xfId="0" applyFont="1" applyBorder="1"/>
    <xf numFmtId="0" fontId="10" fillId="5" borderId="13" xfId="0" applyFont="1" applyFill="1" applyBorder="1" applyAlignment="1" applyProtection="1">
      <alignment horizontal="center" vertical="center"/>
    </xf>
    <xf numFmtId="0" fontId="10" fillId="5" borderId="14" xfId="0" applyFont="1" applyFill="1" applyBorder="1" applyAlignment="1" applyProtection="1">
      <alignment horizontal="center" vertical="center"/>
    </xf>
    <xf numFmtId="0" fontId="10" fillId="5" borderId="15" xfId="0" applyFont="1" applyFill="1" applyBorder="1" applyAlignment="1" applyProtection="1">
      <alignment horizontal="center" vertical="center"/>
    </xf>
    <xf numFmtId="0" fontId="10" fillId="5" borderId="16" xfId="0" applyFont="1" applyFill="1" applyBorder="1" applyAlignment="1" applyProtection="1">
      <alignment horizontal="center" vertical="center"/>
    </xf>
    <xf numFmtId="0" fontId="10" fillId="5" borderId="17" xfId="0" applyFont="1" applyFill="1" applyBorder="1" applyAlignment="1" applyProtection="1">
      <alignment horizontal="center" vertical="center"/>
    </xf>
    <xf numFmtId="0" fontId="10" fillId="5" borderId="18" xfId="0" applyFont="1" applyFill="1" applyBorder="1" applyAlignment="1" applyProtection="1">
      <alignment horizontal="center" vertical="center"/>
    </xf>
    <xf numFmtId="0" fontId="6" fillId="8" borderId="0" xfId="0" applyFont="1" applyFill="1" applyAlignment="1" applyProtection="1">
      <alignment horizontal="center"/>
    </xf>
    <xf numFmtId="0" fontId="21" fillId="0" borderId="17" xfId="0" applyFont="1" applyBorder="1" applyAlignment="1" applyProtection="1">
      <alignment horizontal="center"/>
      <protection locked="0"/>
    </xf>
    <xf numFmtId="0" fontId="9" fillId="3" borderId="13" xfId="0" applyFont="1" applyFill="1" applyBorder="1" applyAlignment="1" applyProtection="1">
      <alignment horizontal="center" vertical="center" wrapText="1"/>
    </xf>
    <xf numFmtId="0" fontId="9" fillId="3" borderId="16" xfId="0" applyFont="1" applyFill="1" applyBorder="1" applyAlignment="1" applyProtection="1">
      <alignment horizontal="center" vertical="center" wrapText="1"/>
    </xf>
    <xf numFmtId="0" fontId="9" fillId="3" borderId="20" xfId="0" applyFont="1" applyFill="1" applyBorder="1" applyAlignment="1" applyProtection="1">
      <alignment horizontal="center" vertical="center" wrapText="1"/>
    </xf>
    <xf numFmtId="0" fontId="9" fillId="3" borderId="21" xfId="0" applyFont="1" applyFill="1" applyBorder="1" applyAlignment="1" applyProtection="1">
      <alignment horizontal="center" vertical="center" wrapText="1"/>
    </xf>
    <xf numFmtId="0" fontId="9" fillId="3" borderId="14" xfId="0" applyFont="1" applyFill="1" applyBorder="1" applyAlignment="1" applyProtection="1">
      <alignment horizontal="center" vertical="center" wrapText="1"/>
    </xf>
    <xf numFmtId="0" fontId="9" fillId="3" borderId="18" xfId="0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 applyProtection="1">
      <alignment horizontal="center" vertical="center" wrapText="1"/>
    </xf>
    <xf numFmtId="0" fontId="8" fillId="4" borderId="19" xfId="0" applyFont="1" applyFill="1" applyBorder="1" applyAlignment="1" applyProtection="1">
      <alignment horizontal="center" vertical="center" wrapText="1"/>
    </xf>
    <xf numFmtId="0" fontId="8" fillId="4" borderId="4" xfId="0" applyFont="1" applyFill="1" applyBorder="1" applyAlignment="1" applyProtection="1">
      <alignment horizontal="center" vertical="center" wrapText="1"/>
    </xf>
    <xf numFmtId="165" fontId="22" fillId="6" borderId="11" xfId="0" applyNumberFormat="1" applyFont="1" applyFill="1" applyBorder="1" applyAlignment="1" applyProtection="1">
      <alignment horizontal="center" vertical="center"/>
    </xf>
    <xf numFmtId="165" fontId="22" fillId="6" borderId="12" xfId="0" applyNumberFormat="1" applyFont="1" applyFill="1" applyBorder="1" applyAlignment="1" applyProtection="1">
      <alignment horizontal="center" vertical="center"/>
    </xf>
    <xf numFmtId="0" fontId="9" fillId="3" borderId="11" xfId="0" applyFont="1" applyFill="1" applyBorder="1" applyAlignment="1" applyProtection="1">
      <alignment horizontal="center" vertical="center"/>
    </xf>
    <xf numFmtId="0" fontId="9" fillId="3" borderId="12" xfId="0" applyFont="1" applyFill="1" applyBorder="1" applyAlignment="1" applyProtection="1">
      <alignment horizontal="center" vertical="center"/>
    </xf>
    <xf numFmtId="165" fontId="9" fillId="9" borderId="16" xfId="0" applyNumberFormat="1" applyFont="1" applyFill="1" applyBorder="1" applyAlignment="1" applyProtection="1">
      <alignment horizontal="center" vertical="center"/>
    </xf>
    <xf numFmtId="165" fontId="9" fillId="9" borderId="18" xfId="0" applyNumberFormat="1" applyFont="1" applyFill="1" applyBorder="1" applyAlignment="1" applyProtection="1">
      <alignment horizontal="center" vertical="center"/>
    </xf>
    <xf numFmtId="0" fontId="17" fillId="7" borderId="19" xfId="0" applyFont="1" applyFill="1" applyBorder="1" applyAlignment="1" applyProtection="1">
      <alignment horizontal="center" vertical="center"/>
    </xf>
    <xf numFmtId="0" fontId="17" fillId="7" borderId="4" xfId="0" applyFont="1" applyFill="1" applyBorder="1" applyAlignment="1" applyProtection="1">
      <alignment horizontal="center" vertical="center"/>
    </xf>
    <xf numFmtId="0" fontId="15" fillId="4" borderId="19" xfId="0" applyFont="1" applyFill="1" applyBorder="1" applyAlignment="1" applyProtection="1">
      <alignment horizontal="center"/>
    </xf>
    <xf numFmtId="0" fontId="15" fillId="4" borderId="4" xfId="0" applyFont="1" applyFill="1" applyBorder="1" applyAlignment="1" applyProtection="1">
      <alignment horizontal="center"/>
    </xf>
    <xf numFmtId="2" fontId="16" fillId="6" borderId="11" xfId="0" applyNumberFormat="1" applyFont="1" applyFill="1" applyBorder="1" applyAlignment="1" applyProtection="1">
      <alignment horizontal="center" vertical="center"/>
    </xf>
    <xf numFmtId="2" fontId="16" fillId="6" borderId="12" xfId="0" applyNumberFormat="1" applyFont="1" applyFill="1" applyBorder="1" applyAlignment="1" applyProtection="1">
      <alignment horizontal="center" vertical="center"/>
    </xf>
    <xf numFmtId="165" fontId="20" fillId="9" borderId="11" xfId="0" applyNumberFormat="1" applyFont="1" applyFill="1" applyBorder="1" applyAlignment="1" applyProtection="1">
      <alignment horizontal="center" vertical="center"/>
    </xf>
    <xf numFmtId="165" fontId="20" fillId="9" borderId="23" xfId="0" applyNumberFormat="1" applyFont="1" applyFill="1" applyBorder="1" applyAlignment="1" applyProtection="1">
      <alignment horizontal="center" vertical="center"/>
    </xf>
    <xf numFmtId="165" fontId="9" fillId="9" borderId="11" xfId="0" applyNumberFormat="1" applyFont="1" applyFill="1" applyBorder="1" applyAlignment="1" applyProtection="1">
      <alignment horizontal="center" vertical="center"/>
    </xf>
    <xf numFmtId="165" fontId="9" fillId="9" borderId="23" xfId="0" applyNumberFormat="1" applyFont="1" applyFill="1" applyBorder="1" applyAlignment="1" applyProtection="1">
      <alignment horizontal="center" vertical="center"/>
    </xf>
    <xf numFmtId="0" fontId="10" fillId="5" borderId="11" xfId="0" applyFont="1" applyFill="1" applyBorder="1" applyAlignment="1" applyProtection="1">
      <alignment horizontal="center" vertical="center" wrapText="1"/>
    </xf>
    <xf numFmtId="0" fontId="10" fillId="5" borderId="23" xfId="0" applyFont="1" applyFill="1" applyBorder="1" applyAlignment="1" applyProtection="1">
      <alignment horizontal="center" vertical="center" wrapText="1"/>
    </xf>
  </cellXfs>
  <cellStyles count="5">
    <cellStyle name="Hipervínculo" xfId="1" builtinId="8"/>
    <cellStyle name="Normal" xfId="0" builtinId="0"/>
    <cellStyle name="Normal 2" xfId="2"/>
    <cellStyle name="Normal 2 2" xfId="3"/>
    <cellStyle name="Porcentual 2 2" xfId="4"/>
  </cellStyles>
  <dxfs count="0"/>
  <tableStyles count="0" defaultTableStyle="TableStyleMedium9" defaultPivotStyle="PivotStyleLight16"/>
  <colors>
    <mruColors>
      <color rgb="FF00FF00"/>
      <color rgb="FFFFFF66"/>
      <color rgb="FFE3099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gremialcolumbiaba.com.ar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1160145</xdr:colOff>
      <xdr:row>7</xdr:row>
      <xdr:rowOff>34514</xdr:rowOff>
    </xdr:from>
    <xdr:ext cx="4433544" cy="457229"/>
    <xdr:sp macro="" textlink="">
      <xdr:nvSpPr>
        <xdr:cNvPr id="4" name="3 CuadroTexto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8820150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ES"/>
        </a:p>
      </xdr:txBody>
    </xdr:sp>
    <xdr:clientData/>
  </xdr:oneCellAnchor>
  <xdr:twoCellAnchor editAs="oneCell">
    <xdr:from>
      <xdr:col>1</xdr:col>
      <xdr:colOff>2254624</xdr:colOff>
      <xdr:row>0</xdr:row>
      <xdr:rowOff>166294</xdr:rowOff>
    </xdr:from>
    <xdr:to>
      <xdr:col>7</xdr:col>
      <xdr:colOff>246663</xdr:colOff>
      <xdr:row>1</xdr:row>
      <xdr:rowOff>1098175</xdr:rowOff>
    </xdr:to>
    <xdr:pic>
      <xdr:nvPicPr>
        <xdr:cNvPr id="1031" name="Imagen 1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736477" y="166294"/>
          <a:ext cx="7046392" cy="11223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672353</xdr:colOff>
      <xdr:row>2</xdr:row>
      <xdr:rowOff>89647</xdr:rowOff>
    </xdr:from>
    <xdr:to>
      <xdr:col>8</xdr:col>
      <xdr:colOff>156654</xdr:colOff>
      <xdr:row>2</xdr:row>
      <xdr:rowOff>750795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4206" y="1378323"/>
          <a:ext cx="10477272" cy="6611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gremialcolumbiaba.com.a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124"/>
  <sheetViews>
    <sheetView tabSelected="1" zoomScale="85" workbookViewId="0">
      <selection activeCell="B4" sqref="B4:H4"/>
    </sheetView>
  </sheetViews>
  <sheetFormatPr baseColWidth="10" defaultColWidth="11.42578125" defaultRowHeight="15" x14ac:dyDescent="0.25"/>
  <cols>
    <col min="1" max="1" width="7.140625" style="1" customWidth="1"/>
    <col min="2" max="2" width="55.7109375" style="1" customWidth="1"/>
    <col min="3" max="3" width="26.140625" style="1" customWidth="1"/>
    <col min="4" max="4" width="3" style="1" customWidth="1"/>
    <col min="5" max="5" width="8.85546875" style="1" customWidth="1"/>
    <col min="6" max="6" width="23.5703125" style="1" bestFit="1" customWidth="1"/>
    <col min="7" max="7" width="18.28515625" style="1" customWidth="1"/>
    <col min="8" max="8" width="29.140625" style="1" customWidth="1"/>
    <col min="9" max="9" width="15.140625" style="1" customWidth="1"/>
    <col min="10" max="10" width="14.7109375" style="1" customWidth="1"/>
    <col min="11" max="11" width="38.7109375" style="1" hidden="1" customWidth="1"/>
    <col min="12" max="12" width="13.42578125" style="1" hidden="1" customWidth="1"/>
    <col min="13" max="13" width="0" style="1" hidden="1" customWidth="1"/>
    <col min="14" max="16384" width="11.42578125" style="1"/>
  </cols>
  <sheetData>
    <row r="1" spans="2:13" x14ac:dyDescent="0.25">
      <c r="B1" s="2"/>
      <c r="C1" s="2"/>
      <c r="D1" s="2"/>
      <c r="E1" s="2"/>
      <c r="F1" s="2"/>
      <c r="G1" s="2"/>
      <c r="H1" s="2"/>
      <c r="I1" s="2"/>
    </row>
    <row r="2" spans="2:13" ht="86.25" customHeight="1" x14ac:dyDescent="0.25">
      <c r="B2" s="30"/>
      <c r="C2" s="30"/>
      <c r="D2" s="30"/>
      <c r="E2" s="30"/>
      <c r="F2" s="30"/>
      <c r="G2" s="30"/>
      <c r="H2" s="30"/>
      <c r="I2" s="2"/>
    </row>
    <row r="3" spans="2:13" ht="62.25" customHeight="1" x14ac:dyDescent="0.25">
      <c r="B3" s="30"/>
      <c r="C3" s="30"/>
      <c r="D3" s="30"/>
      <c r="E3" s="30"/>
      <c r="F3" s="30"/>
      <c r="G3" s="30"/>
      <c r="H3" s="30"/>
      <c r="I3" s="2"/>
    </row>
    <row r="4" spans="2:13" ht="15.75" customHeight="1" x14ac:dyDescent="0.25">
      <c r="B4" s="37" t="s">
        <v>56</v>
      </c>
      <c r="C4" s="37"/>
      <c r="D4" s="37"/>
      <c r="E4" s="37"/>
      <c r="F4" s="37"/>
      <c r="G4" s="37"/>
      <c r="H4" s="37"/>
      <c r="I4" s="2"/>
    </row>
    <row r="5" spans="2:13" ht="21.75" customHeight="1" x14ac:dyDescent="0.25">
      <c r="B5" s="38" t="s">
        <v>0</v>
      </c>
      <c r="C5" s="38"/>
      <c r="D5" s="38"/>
      <c r="E5" s="38"/>
      <c r="F5" s="38"/>
      <c r="G5" s="38"/>
      <c r="H5" s="38"/>
      <c r="I5" s="2"/>
    </row>
    <row r="6" spans="2:13" ht="21.75" customHeight="1" x14ac:dyDescent="0.35">
      <c r="B6" s="51" t="s">
        <v>47</v>
      </c>
      <c r="C6" s="51"/>
      <c r="D6" s="51"/>
      <c r="E6" s="51"/>
      <c r="F6" s="51"/>
      <c r="G6" s="51"/>
      <c r="H6" s="51"/>
      <c r="I6" s="2"/>
    </row>
    <row r="7" spans="2:13" ht="21.75" customHeight="1" thickBot="1" x14ac:dyDescent="0.4">
      <c r="B7" s="11"/>
      <c r="C7" s="11"/>
      <c r="D7" s="11"/>
      <c r="E7" s="11"/>
      <c r="F7" s="11"/>
      <c r="G7" s="11"/>
    </row>
    <row r="8" spans="2:13" ht="25.5" customHeight="1" x14ac:dyDescent="0.25">
      <c r="B8" s="45" t="s">
        <v>30</v>
      </c>
      <c r="C8" s="19"/>
      <c r="E8" s="45" t="s">
        <v>29</v>
      </c>
      <c r="F8" s="47"/>
      <c r="G8" s="48"/>
      <c r="H8" s="32"/>
    </row>
    <row r="9" spans="2:13" ht="25.5" customHeight="1" thickBot="1" x14ac:dyDescent="0.3">
      <c r="B9" s="46"/>
      <c r="C9" s="20"/>
      <c r="E9" s="46"/>
      <c r="F9" s="49"/>
      <c r="G9" s="50"/>
      <c r="H9" s="33"/>
    </row>
    <row r="10" spans="2:13" ht="25.5" customHeight="1" x14ac:dyDescent="0.25">
      <c r="B10" s="12"/>
      <c r="C10" s="13"/>
    </row>
    <row r="11" spans="2:13" ht="9.75" customHeight="1" thickBot="1" x14ac:dyDescent="0.4">
      <c r="D11" s="3"/>
      <c r="E11" s="3"/>
    </row>
    <row r="12" spans="2:13" ht="18" customHeight="1" thickBot="1" x14ac:dyDescent="0.4">
      <c r="B12" s="39" t="s">
        <v>55</v>
      </c>
      <c r="C12" s="40"/>
      <c r="D12" s="3"/>
      <c r="E12" s="4"/>
      <c r="F12" s="52" t="s">
        <v>42</v>
      </c>
      <c r="G12" s="52"/>
      <c r="M12" s="1">
        <f>3.8*0.66</f>
        <v>2.508</v>
      </c>
    </row>
    <row r="13" spans="2:13" ht="30" x14ac:dyDescent="0.25">
      <c r="B13" s="41"/>
      <c r="C13" s="42"/>
      <c r="E13" s="4"/>
      <c r="F13" s="14" t="s">
        <v>1</v>
      </c>
      <c r="G13" s="29" t="s">
        <v>2</v>
      </c>
    </row>
    <row r="14" spans="2:13" ht="15.75" thickBot="1" x14ac:dyDescent="0.3">
      <c r="B14" s="43"/>
      <c r="C14" s="44"/>
      <c r="E14" s="4"/>
      <c r="F14" s="27" t="s">
        <v>3</v>
      </c>
      <c r="G14" s="28">
        <v>1</v>
      </c>
    </row>
    <row r="15" spans="2:13" ht="15.75" customHeight="1" thickBot="1" x14ac:dyDescent="0.3">
      <c r="B15" s="45" t="s">
        <v>53</v>
      </c>
      <c r="C15" s="62">
        <v>0</v>
      </c>
      <c r="E15" s="9"/>
      <c r="F15" s="27" t="s">
        <v>4</v>
      </c>
      <c r="G15" s="28">
        <v>1.04</v>
      </c>
      <c r="K15" s="5"/>
      <c r="L15" s="6"/>
    </row>
    <row r="16" spans="2:13" ht="20.25" customHeight="1" thickBot="1" x14ac:dyDescent="0.3">
      <c r="B16" s="46"/>
      <c r="C16" s="63"/>
      <c r="F16" s="27" t="s">
        <v>5</v>
      </c>
      <c r="G16" s="28">
        <v>1.08</v>
      </c>
      <c r="K16" s="7"/>
      <c r="L16" s="6"/>
    </row>
    <row r="17" spans="2:17" ht="16.5" customHeight="1" x14ac:dyDescent="0.25">
      <c r="B17" s="78" t="s">
        <v>51</v>
      </c>
      <c r="C17" s="74">
        <f>C15*1.04878</f>
        <v>0</v>
      </c>
      <c r="F17" s="27" t="s">
        <v>6</v>
      </c>
      <c r="G17" s="28">
        <v>1.1100000000000001</v>
      </c>
      <c r="P17" s="1">
        <v>12</v>
      </c>
      <c r="Q17" s="1">
        <f>N17/P17</f>
        <v>0</v>
      </c>
    </row>
    <row r="18" spans="2:17" ht="16.5" customHeight="1" x14ac:dyDescent="0.25">
      <c r="B18" s="79"/>
      <c r="C18" s="75"/>
      <c r="F18" s="27" t="s">
        <v>7</v>
      </c>
      <c r="G18" s="28">
        <v>1.1299999999999999</v>
      </c>
      <c r="P18" s="1">
        <v>12</v>
      </c>
      <c r="Q18" s="1">
        <f t="shared" ref="Q18:Q20" si="0">N18/P18</f>
        <v>0</v>
      </c>
    </row>
    <row r="19" spans="2:17" ht="21" customHeight="1" thickBot="1" x14ac:dyDescent="0.3">
      <c r="B19" s="31" t="s">
        <v>50</v>
      </c>
      <c r="C19" s="34" t="str">
        <f>IF(C17&gt;206403,"$9540",IF(C17&gt;172000,"$8072.54",IF(C17&gt;132787,"$5503.91",IF(C17&lt;132787,"$2,935.488",ERROR))))</f>
        <v>$2,935.488</v>
      </c>
      <c r="F19" s="27" t="s">
        <v>8</v>
      </c>
      <c r="G19" s="28">
        <v>1.17</v>
      </c>
      <c r="P19" s="1">
        <v>12</v>
      </c>
      <c r="Q19" s="1">
        <f t="shared" si="0"/>
        <v>0</v>
      </c>
    </row>
    <row r="20" spans="2:17" ht="16.5" customHeight="1" x14ac:dyDescent="0.25">
      <c r="B20" s="35" t="s">
        <v>48</v>
      </c>
      <c r="C20" s="76">
        <f>C17*1.05426</f>
        <v>0</v>
      </c>
      <c r="F20" s="27" t="s">
        <v>9</v>
      </c>
      <c r="G20" s="28">
        <v>1.2</v>
      </c>
      <c r="P20" s="1">
        <v>12</v>
      </c>
      <c r="Q20" s="1">
        <f t="shared" si="0"/>
        <v>0</v>
      </c>
    </row>
    <row r="21" spans="2:17" ht="16.5" customHeight="1" x14ac:dyDescent="0.25">
      <c r="B21" s="36"/>
      <c r="C21" s="77"/>
      <c r="F21" s="27" t="s">
        <v>10</v>
      </c>
      <c r="G21" s="28">
        <v>1.24</v>
      </c>
    </row>
    <row r="22" spans="2:17" ht="19.5" customHeight="1" thickBot="1" x14ac:dyDescent="0.3">
      <c r="B22" s="31" t="s">
        <v>50</v>
      </c>
      <c r="C22" s="34" t="str">
        <f>IF(C20&gt;217548.76,"$10057.73",IF(C20&gt;181332,"$8510.52",IF(C20&gt;139992,"$5802",IF(C20&lt;139992,"$3094.77",ERROR))))</f>
        <v>$3094.77</v>
      </c>
      <c r="F22" s="27" t="s">
        <v>12</v>
      </c>
      <c r="G22" s="28">
        <v>1.26</v>
      </c>
    </row>
    <row r="23" spans="2:17" ht="15.75" customHeight="1" x14ac:dyDescent="0.25">
      <c r="B23" s="35" t="s">
        <v>52</v>
      </c>
      <c r="C23" s="76">
        <f>C17*1.108527</f>
        <v>0</v>
      </c>
      <c r="F23" s="27" t="s">
        <v>13</v>
      </c>
      <c r="G23" s="28">
        <v>1.3</v>
      </c>
    </row>
    <row r="24" spans="2:17" ht="15.75" customHeight="1" x14ac:dyDescent="0.25">
      <c r="B24" s="36"/>
      <c r="C24" s="77"/>
      <c r="F24" s="27" t="s">
        <v>14</v>
      </c>
      <c r="G24" s="28">
        <v>1.35</v>
      </c>
    </row>
    <row r="25" spans="2:17" ht="15.75" customHeight="1" thickBot="1" x14ac:dyDescent="0.3">
      <c r="B25" s="31" t="s">
        <v>50</v>
      </c>
      <c r="C25" s="34" t="str">
        <f>IF(C23&gt;228802,"$10575.43",IF(C23&gt;190666,"$8948.67",IF(C23&gt;147197,"$6101.32",IF(C23&lt;147197,"$3254",ERROR))))</f>
        <v>$3254</v>
      </c>
      <c r="F25" s="27" t="s">
        <v>15</v>
      </c>
      <c r="G25" s="28">
        <v>1.39</v>
      </c>
    </row>
    <row r="26" spans="2:17" ht="15.75" customHeight="1" thickBot="1" x14ac:dyDescent="0.3">
      <c r="B26" s="15"/>
      <c r="C26" s="16"/>
      <c r="F26" s="27" t="s">
        <v>16</v>
      </c>
      <c r="G26" s="28">
        <v>1.43</v>
      </c>
    </row>
    <row r="27" spans="2:17" ht="17.25" customHeight="1" thickBot="1" x14ac:dyDescent="0.3">
      <c r="B27" s="68" t="s">
        <v>44</v>
      </c>
      <c r="C27" s="69"/>
      <c r="F27" s="27" t="s">
        <v>17</v>
      </c>
      <c r="G27" s="28">
        <v>1.48</v>
      </c>
    </row>
    <row r="28" spans="2:17" ht="15.75" customHeight="1" thickBot="1" x14ac:dyDescent="0.3">
      <c r="F28" s="27" t="s">
        <v>18</v>
      </c>
      <c r="G28" s="28">
        <v>1.52</v>
      </c>
    </row>
    <row r="29" spans="2:17" ht="16.5" customHeight="1" thickBot="1" x14ac:dyDescent="0.3">
      <c r="B29" s="60" t="s">
        <v>45</v>
      </c>
      <c r="C29" s="61"/>
      <c r="F29" s="27" t="s">
        <v>31</v>
      </c>
      <c r="G29" s="28">
        <v>1.63</v>
      </c>
    </row>
    <row r="30" spans="2:17" x14ac:dyDescent="0.25">
      <c r="B30" s="45" t="s">
        <v>11</v>
      </c>
      <c r="C30" s="72"/>
      <c r="F30" s="27" t="s">
        <v>32</v>
      </c>
      <c r="G30" s="28">
        <v>1.74</v>
      </c>
    </row>
    <row r="31" spans="2:17" ht="15.75" thickBot="1" x14ac:dyDescent="0.3">
      <c r="B31" s="46"/>
      <c r="C31" s="73"/>
      <c r="F31" s="27" t="s">
        <v>33</v>
      </c>
      <c r="G31" s="28">
        <v>1.96</v>
      </c>
    </row>
    <row r="32" spans="2:17" x14ac:dyDescent="0.25">
      <c r="F32" s="27" t="s">
        <v>34</v>
      </c>
      <c r="G32" s="28">
        <v>2.0699999999999998</v>
      </c>
    </row>
    <row r="33" spans="2:8" ht="19.5" customHeight="1" thickBot="1" x14ac:dyDescent="0.3">
      <c r="F33" s="27" t="s">
        <v>35</v>
      </c>
      <c r="G33" s="28">
        <v>2.17</v>
      </c>
    </row>
    <row r="34" spans="2:8" ht="16.5" thickBot="1" x14ac:dyDescent="0.3">
      <c r="B34" s="70" t="s">
        <v>46</v>
      </c>
      <c r="C34" s="71"/>
      <c r="F34" s="27" t="s">
        <v>36</v>
      </c>
      <c r="G34" s="28">
        <v>1.96</v>
      </c>
    </row>
    <row r="35" spans="2:8" ht="15.75" customHeight="1" x14ac:dyDescent="0.25">
      <c r="B35" s="64" t="s">
        <v>43</v>
      </c>
      <c r="C35" s="66">
        <f>((88338.78+(11661.22*C30)))</f>
        <v>88338.78</v>
      </c>
      <c r="F35" s="27" t="s">
        <v>37</v>
      </c>
      <c r="G35" s="28">
        <v>2.0699999999999998</v>
      </c>
    </row>
    <row r="36" spans="2:8" ht="15.75" thickBot="1" x14ac:dyDescent="0.3">
      <c r="B36" s="65"/>
      <c r="C36" s="67"/>
      <c r="F36" s="27" t="s">
        <v>38</v>
      </c>
      <c r="G36" s="28">
        <v>2.17</v>
      </c>
    </row>
    <row r="37" spans="2:8" ht="15" customHeight="1" x14ac:dyDescent="0.25">
      <c r="F37" s="27" t="s">
        <v>39</v>
      </c>
      <c r="G37" s="28">
        <v>2.2799999999999998</v>
      </c>
    </row>
    <row r="38" spans="2:8" ht="15" customHeight="1" thickBot="1" x14ac:dyDescent="0.3">
      <c r="B38" s="21"/>
      <c r="C38" s="21"/>
      <c r="F38" s="27" t="s">
        <v>40</v>
      </c>
      <c r="G38" s="28">
        <v>2.5</v>
      </c>
    </row>
    <row r="39" spans="2:8" ht="15.75" customHeight="1" x14ac:dyDescent="0.25">
      <c r="B39" s="53" t="s">
        <v>54</v>
      </c>
      <c r="C39" s="54"/>
      <c r="F39" s="27" t="s">
        <v>19</v>
      </c>
      <c r="G39" s="28">
        <v>2.61</v>
      </c>
    </row>
    <row r="40" spans="2:8" ht="15.75" hidden="1" customHeight="1" thickBot="1" x14ac:dyDescent="0.3">
      <c r="B40" s="55"/>
      <c r="C40" s="56"/>
      <c r="F40" s="27" t="s">
        <v>20</v>
      </c>
      <c r="G40" s="28">
        <v>2.83</v>
      </c>
      <c r="H40" s="8">
        <f>(C17*1.053)</f>
        <v>0</v>
      </c>
    </row>
    <row r="41" spans="2:8" ht="19.5" customHeight="1" x14ac:dyDescent="0.25">
      <c r="B41" s="55"/>
      <c r="C41" s="56"/>
      <c r="F41" s="27" t="s">
        <v>41</v>
      </c>
      <c r="G41" s="28">
        <v>2.93</v>
      </c>
    </row>
    <row r="42" spans="2:8" ht="15" customHeight="1" thickBot="1" x14ac:dyDescent="0.3">
      <c r="B42" s="57"/>
      <c r="C42" s="58"/>
      <c r="F42" s="27" t="s">
        <v>21</v>
      </c>
      <c r="G42" s="28">
        <v>3.04</v>
      </c>
    </row>
    <row r="43" spans="2:8" ht="15.75" customHeight="1" x14ac:dyDescent="0.25">
      <c r="F43" s="27" t="s">
        <v>22</v>
      </c>
      <c r="G43" s="28">
        <v>3.26</v>
      </c>
    </row>
    <row r="44" spans="2:8" ht="15" customHeight="1" x14ac:dyDescent="0.25">
      <c r="C44" s="18"/>
      <c r="D44" s="22"/>
      <c r="E44" s="22"/>
      <c r="F44" s="27" t="s">
        <v>23</v>
      </c>
      <c r="G44" s="28">
        <v>3.48</v>
      </c>
    </row>
    <row r="45" spans="2:8" ht="15" customHeight="1" thickBot="1" x14ac:dyDescent="0.3">
      <c r="B45" s="18"/>
      <c r="C45" s="18"/>
      <c r="D45" s="22"/>
      <c r="E45" s="22"/>
      <c r="F45" s="27" t="s">
        <v>24</v>
      </c>
      <c r="G45" s="28">
        <v>3.7</v>
      </c>
    </row>
    <row r="46" spans="2:8" ht="15.75" customHeight="1" x14ac:dyDescent="0.25">
      <c r="B46" s="53" t="s">
        <v>49</v>
      </c>
      <c r="C46" s="54"/>
      <c r="D46" s="22"/>
      <c r="E46" s="22"/>
      <c r="F46" s="27" t="s">
        <v>25</v>
      </c>
      <c r="G46" s="28">
        <v>4.0199999999999996</v>
      </c>
    </row>
    <row r="47" spans="2:8" ht="15" customHeight="1" x14ac:dyDescent="0.25">
      <c r="B47" s="55"/>
      <c r="C47" s="56"/>
      <c r="F47" s="27" t="s">
        <v>26</v>
      </c>
      <c r="G47" s="28">
        <v>4.3499999999999996</v>
      </c>
    </row>
    <row r="48" spans="2:8" ht="15.75" customHeight="1" x14ac:dyDescent="0.25">
      <c r="B48" s="55"/>
      <c r="C48" s="56"/>
      <c r="F48" s="23" t="s">
        <v>27</v>
      </c>
      <c r="G48" s="24">
        <v>4.6500000000000004</v>
      </c>
    </row>
    <row r="49" spans="2:7" ht="13.5" customHeight="1" thickBot="1" x14ac:dyDescent="0.3">
      <c r="B49" s="57"/>
      <c r="C49" s="58"/>
      <c r="F49" s="25" t="s">
        <v>28</v>
      </c>
      <c r="G49" s="26">
        <v>4.8899999999999997</v>
      </c>
    </row>
    <row r="50" spans="2:7" ht="15.75" customHeight="1" x14ac:dyDescent="0.25">
      <c r="B50" s="59"/>
      <c r="C50" s="59"/>
    </row>
    <row r="51" spans="2:7" ht="15" hidden="1" customHeight="1" x14ac:dyDescent="0.25"/>
    <row r="52" spans="2:7" ht="15.75" hidden="1" customHeight="1" thickBot="1" x14ac:dyDescent="0.25">
      <c r="C52" s="17">
        <f>IF(C20&lt;90759,37618,IF(C20&lt;117561,70537,IF(C20&lt;141074,103453,IF(141075&lt;C20,122263,FALSE))))</f>
        <v>37618</v>
      </c>
    </row>
    <row r="53" spans="2:7" hidden="1" x14ac:dyDescent="0.25"/>
    <row r="54" spans="2:7" hidden="1" x14ac:dyDescent="0.25">
      <c r="C54" s="17">
        <f>IF(C23&lt;71304.3,29148.75,IF(C23&lt;92361.6,54652.41,IF(C23&lt;110834.65,80158.07,IF(110834.65&lt;C23,94732.45,FALSE))))*1.45/1.3</f>
        <v>32512.067307692305</v>
      </c>
    </row>
    <row r="124" spans="2:2" x14ac:dyDescent="0.25">
      <c r="B124" s="10"/>
    </row>
  </sheetData>
  <mergeCells count="25">
    <mergeCell ref="B46:C49"/>
    <mergeCell ref="B50:C50"/>
    <mergeCell ref="B39:C42"/>
    <mergeCell ref="B29:C29"/>
    <mergeCell ref="C15:C16"/>
    <mergeCell ref="B35:B36"/>
    <mergeCell ref="C35:C36"/>
    <mergeCell ref="B15:B16"/>
    <mergeCell ref="B27:C27"/>
    <mergeCell ref="B34:C34"/>
    <mergeCell ref="C30:C31"/>
    <mergeCell ref="B30:B31"/>
    <mergeCell ref="C17:C18"/>
    <mergeCell ref="C20:C21"/>
    <mergeCell ref="C23:C24"/>
    <mergeCell ref="B17:B18"/>
    <mergeCell ref="B20:B21"/>
    <mergeCell ref="B23:B24"/>
    <mergeCell ref="B4:H4"/>
    <mergeCell ref="B5:H5"/>
    <mergeCell ref="B12:C14"/>
    <mergeCell ref="B8:B9"/>
    <mergeCell ref="E8:G9"/>
    <mergeCell ref="B6:H6"/>
    <mergeCell ref="F12:G12"/>
  </mergeCells>
  <phoneticPr fontId="2" type="noConversion"/>
  <hyperlinks>
    <hyperlink ref="B5" r:id="rId1" display="www.gremialcolumbiaba.com.ar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</dc:creator>
  <cp:lastModifiedBy>Pepe</cp:lastModifiedBy>
  <dcterms:created xsi:type="dcterms:W3CDTF">2016-09-20T02:52:27Z</dcterms:created>
  <dcterms:modified xsi:type="dcterms:W3CDTF">2021-06-24T13:45:36Z</dcterms:modified>
</cp:coreProperties>
</file>